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8195" windowHeight="10290" tabRatio="197" activeTab="0"/>
  </bookViews>
  <sheets>
    <sheet name="Form" sheetId="1" r:id="rId1"/>
    <sheet name="Kanun" sheetId="2" r:id="rId2"/>
  </sheets>
  <definedNames>
    <definedName name="_xlnm.Print_Area" localSheetId="0">'Form'!$B$109:$L$154</definedName>
  </definedNames>
  <calcPr fullCalcOnLoad="1"/>
</workbook>
</file>

<file path=xl/comments1.xml><?xml version="1.0" encoding="utf-8"?>
<comments xmlns="http://schemas.openxmlformats.org/spreadsheetml/2006/main">
  <authors>
    <author>xx</author>
  </authors>
  <commentList>
    <comment ref="I131" authorId="0">
      <text>
        <r>
          <rPr>
            <b/>
            <sz val="9"/>
            <rFont val="Tahoma"/>
            <family val="2"/>
          </rPr>
          <t>xx:</t>
        </r>
        <r>
          <rPr>
            <sz val="9"/>
            <rFont val="Tahoma"/>
            <family val="2"/>
          </rPr>
          <t xml:space="preserve">
Görevlendirmeye İlişkin Gelen Yazı veya Rapor Tarihi</t>
        </r>
      </text>
    </comment>
    <comment ref="H131" authorId="0">
      <text>
        <r>
          <rPr>
            <b/>
            <sz val="9"/>
            <rFont val="Tahoma"/>
            <family val="2"/>
          </rPr>
          <t>xx:</t>
        </r>
        <r>
          <rPr>
            <sz val="9"/>
            <rFont val="Tahoma"/>
            <family val="2"/>
          </rPr>
          <t xml:space="preserve">
Fakülte/ Yüksekokul / Meslek Yüksekokulu</t>
        </r>
      </text>
    </comment>
    <comment ref="G131" authorId="0">
      <text>
        <r>
          <rPr>
            <b/>
            <sz val="9"/>
            <rFont val="Tahoma"/>
            <family val="2"/>
          </rPr>
          <t>xx:</t>
        </r>
        <r>
          <rPr>
            <sz val="9"/>
            <rFont val="Tahoma"/>
            <family val="2"/>
          </rPr>
          <t xml:space="preserve">
Ünv.Arası Kurul / Üniversiteler</t>
        </r>
      </text>
    </comment>
  </commentList>
</comments>
</file>

<file path=xl/sharedStrings.xml><?xml version="1.0" encoding="utf-8"?>
<sst xmlns="http://schemas.openxmlformats.org/spreadsheetml/2006/main" count="163" uniqueCount="163">
  <si>
    <t>Doçentlik Sınav Jürileri ile Yardımcı Doçent ve Profesör Atama Jürilerinde Görev Alan Öğretim Üyesi Bilgi Formu</t>
  </si>
  <si>
    <t>T.C Kimlik No</t>
  </si>
  <si>
    <t>:</t>
  </si>
  <si>
    <t>ABANT İZZET BAYSAL ÜNİVERSİTESİ</t>
  </si>
  <si>
    <t>ABDULLAH GUL UNIVERSITESI</t>
  </si>
  <si>
    <t>ADANA BİLİM ve TEKNOLOJİ ÜNİVERSİTESİ</t>
  </si>
  <si>
    <t>ADIYAMAN ÜNİVERSİTESİ</t>
  </si>
  <si>
    <t>ADNAN MENDERES ÜNİVERSİTESİ</t>
  </si>
  <si>
    <t>AFYON KOCATEPE ÜNİVERSİTESİ</t>
  </si>
  <si>
    <t>AĞRI İBRAHİM ÇEÇEN ÜNİVERSİTESİ</t>
  </si>
  <si>
    <t>AHİ EVRAN ÜNİVERSİTESİ</t>
  </si>
  <si>
    <t>AKDENİZ ÜNİVERSİTESİ</t>
  </si>
  <si>
    <t>AKSARAY ÜNİVERSİTESİ</t>
  </si>
  <si>
    <t>AMASYA ÜNİVERSİTESİ</t>
  </si>
  <si>
    <t>ANADOLU ÜNİVERSİTESİ</t>
  </si>
  <si>
    <t>ANKARA ÜNİVERSİTESİ</t>
  </si>
  <si>
    <t>ARDAHAN ÜNİVERSİTESİ</t>
  </si>
  <si>
    <t>ARTVİN ÇORUH ÜNİVERSİTESİ</t>
  </si>
  <si>
    <t>ATATÜRK ÜNİVERSİTESİ</t>
  </si>
  <si>
    <t>BALIKESİR ÜNİVERSİTESİ</t>
  </si>
  <si>
    <t>BARTIN ÜNİVERSİTESİ</t>
  </si>
  <si>
    <t>BATMAN ÜNİVERSİTESİ</t>
  </si>
  <si>
    <t>BAYBURT ÜNİVERSİTESİ</t>
  </si>
  <si>
    <t>BİLECİK ŞEYH EDEBALİ ÜNİVERSİTESİ</t>
  </si>
  <si>
    <t>BİNGÖL ÜNİVERSİTESİ</t>
  </si>
  <si>
    <t>BİTLİS EREN ÜNİVERSİTESİ</t>
  </si>
  <si>
    <t>BOĞAZİÇİ ÜNİVERSİTESİ</t>
  </si>
  <si>
    <t>BOZOK ÜNİVERSİTESİ</t>
  </si>
  <si>
    <t>BURSA TEKNİK ÜNİVERSİTESİ</t>
  </si>
  <si>
    <t>BÜLENT ECEVİT ÜNİVERSİTESİ</t>
  </si>
  <si>
    <t>CELAL BAYAR ÜNİVERSİTESİ</t>
  </si>
  <si>
    <t>CUMHURİYET ÜNİVERSİTESİ</t>
  </si>
  <si>
    <t>ÇANAKKALE ONSEKİZ MART ÜNİVERSİTESİ</t>
  </si>
  <si>
    <t>ÇANKIRI KARATEKİN ÜNİVERSİTESİ</t>
  </si>
  <si>
    <t>ÇUKUROVA ÜNİVERSİTESİ</t>
  </si>
  <si>
    <t>DİCLE ÜNİVERSİTESİ</t>
  </si>
  <si>
    <t>DOKUZ EYLÜL ÜNİVERSİTESİ</t>
  </si>
  <si>
    <t>DUMLUPINAR ÜNİVERSİTESİ</t>
  </si>
  <si>
    <t>DÜZCE ÜNİVERSİTESİ</t>
  </si>
  <si>
    <t>EGE ÜNİVERSİTESİ</t>
  </si>
  <si>
    <t>ERCİYES ÜNİVERSİTESİ</t>
  </si>
  <si>
    <t>ERZİNCAN ÜNİVERSİTESİ</t>
  </si>
  <si>
    <t>ERZURUM TEKNIK UNIVERSITESI</t>
  </si>
  <si>
    <t>ESKİŞEHİR OSMANGAZİ ÜNİVERSİTESİ</t>
  </si>
  <si>
    <t>FIRAT ÜNİVERSİTESİ</t>
  </si>
  <si>
    <t>GALATASARAY ÜNİVERSİTESİ</t>
  </si>
  <si>
    <t>GAZİ ÜNİVERSİTESİ</t>
  </si>
  <si>
    <t>GAZİANTEP ÜNİVERSİTESİ</t>
  </si>
  <si>
    <t>GAZİOSMANPAŞA ÜNİVERSİTESİ</t>
  </si>
  <si>
    <t>GEBZE YÜKSEK TEKNOLOJİ ENSTİTÜSÜ</t>
  </si>
  <si>
    <t>GİRESUN ÜNİVERSİTESİ</t>
  </si>
  <si>
    <t>GÜMÜŞHANE ÜNİVERSİTESİ</t>
  </si>
  <si>
    <t>HACETTEPE ÜNİVERSİTESİ</t>
  </si>
  <si>
    <t>HAKKARİ ÜNİVERSİTESİ</t>
  </si>
  <si>
    <t>HARRAN ÜNİVERSİTESİ</t>
  </si>
  <si>
    <t>HİTİT ÜNİVERSİTESİ</t>
  </si>
  <si>
    <t>IĞDIR ÜNİVERSİTESİ</t>
  </si>
  <si>
    <t>ISTANBUL MEDENİYET ÜNİVERSİTESİ</t>
  </si>
  <si>
    <t>İNÖNÜ ÜNİVERSİTESİ</t>
  </si>
  <si>
    <t>İSTANBUL TEKNİK ÜNİVERSİTESİ</t>
  </si>
  <si>
    <t>İSTANBUL ÜNİVERSİTESİ</t>
  </si>
  <si>
    <t>İZMİR KATİP ÇELEBİ ÜNİVERSİTESİ</t>
  </si>
  <si>
    <t>İZMİR YÜKSEK TEKNOLOJİ ENSTİTÜSÜ</t>
  </si>
  <si>
    <t>KAFKAS ÜNİVERSİTESİ</t>
  </si>
  <si>
    <t>KAHRAMANMARAŞ SÜTÇÜ İMAM ÜNİVERSİTESİ</t>
  </si>
  <si>
    <t>KARABÜK ÜNİVERSİTESİ</t>
  </si>
  <si>
    <t>KARADENİZ TEKNİK ÜNİVERSİTESİ</t>
  </si>
  <si>
    <t>KARAMANOĞLU MEHMETBEY ÜNİVERSİTESİ</t>
  </si>
  <si>
    <t>KASTAMONU ÜNİVERSİTESİ</t>
  </si>
  <si>
    <t>KIRIKKALE ÜNİVERSİTESİ</t>
  </si>
  <si>
    <t>KIRKLARELİ ÜNİVERSİTESİ</t>
  </si>
  <si>
    <t>KİLİS 7 ARALIK ÜNİVERSİTESİ</t>
  </si>
  <si>
    <t>KOCAELİ ÜNİVERSİTESİ</t>
  </si>
  <si>
    <t>MARDİN ARTUKLU ÜNİVERSİTESİ</t>
  </si>
  <si>
    <t>MARMARA ÜNİVERSİTESİ</t>
  </si>
  <si>
    <t>MEHMET AKİF ERSOY ÜNİVERSİTESİ</t>
  </si>
  <si>
    <t>MERSİN ÜNİVERSİTESİ</t>
  </si>
  <si>
    <t>MİMAR SİNAN GÜZEL SANATLAR ÜNİVERSİTESİ</t>
  </si>
  <si>
    <t>MUĞLA SITKI KOÇMAN ÜNİVERSİTESİ</t>
  </si>
  <si>
    <t>MUSTAFA KEMAL ÜNİVERSİTESİ</t>
  </si>
  <si>
    <t>MUŞ ALPARSLAN ÜNİVERSİTESİ</t>
  </si>
  <si>
    <t>NAMIK KEMAL ÜNİVERSİTESİ</t>
  </si>
  <si>
    <t>NECMETTİN ERBAKAN ÜNİVERSİTESİ</t>
  </si>
  <si>
    <t>NEVŞEHİR ÜNİVERSİTESİ</t>
  </si>
  <si>
    <t>NİĞDE ÜNİVERSİTESİ</t>
  </si>
  <si>
    <t>ONDOKUZ MAYIS ÜNİVERSİTESİ</t>
  </si>
  <si>
    <t>ORDU ÜNİVERSİTESİ</t>
  </si>
  <si>
    <t>ORTA DOĞU TEKNİK ÜNİVERSİTESİ</t>
  </si>
  <si>
    <t>OSMANİYE KORKUT ATA ÜNİVERSİTESİ</t>
  </si>
  <si>
    <t>PAMUKKALE ÜNİVERSİTESİ</t>
  </si>
  <si>
    <t>RECEP TAYYİP ERDOĞAN ÜNİVERSİTESİ</t>
  </si>
  <si>
    <t>SAKARYA ÜNİVERSİTESİ</t>
  </si>
  <si>
    <t>SELÇUK ÜNİVERSİTESİ</t>
  </si>
  <si>
    <t>SİİRT ÜNİVERSİTESİ</t>
  </si>
  <si>
    <t>SİNOP ÜNİVERSİTESİ</t>
  </si>
  <si>
    <t>SÜLEYMAN DEMİREL ÜNİVERSİTESİ</t>
  </si>
  <si>
    <t>ŞIRNAK ÜNİVERSİTESİ</t>
  </si>
  <si>
    <t>TRAKYA ÜNİVERSİTESİ</t>
  </si>
  <si>
    <t>TUNCELİ ÜNİVERSİTESİ</t>
  </si>
  <si>
    <t>TÜRK-ALMAN ÜNİVERSİTESİ</t>
  </si>
  <si>
    <t>ULUDAĞ ÜNİVERSİTESİ</t>
  </si>
  <si>
    <t>UŞAK ÜNİVERSİTESİ</t>
  </si>
  <si>
    <t>YALOVA ÜNİVERSİTESİ</t>
  </si>
  <si>
    <t>YILDIRIM BEYAZIT ÜNİVERSİTESİ</t>
  </si>
  <si>
    <t>YILDIZ TEKNİK ÜNİVERSİTESİ</t>
  </si>
  <si>
    <t>YÜZÜNCÜ YIL ÜNİVERSİTESİ</t>
  </si>
  <si>
    <t>Prof.Dr.</t>
  </si>
  <si>
    <t>Doç.Dr.</t>
  </si>
  <si>
    <t>Abank</t>
  </si>
  <si>
    <t>Akbank</t>
  </si>
  <si>
    <t>Anadolubank</t>
  </si>
  <si>
    <t xml:space="preserve">Bank Asya </t>
  </si>
  <si>
    <t xml:space="preserve">Birleşik Fon Bankası </t>
  </si>
  <si>
    <t>Citibank</t>
  </si>
  <si>
    <t xml:space="preserve">Deniz Bank </t>
  </si>
  <si>
    <t xml:space="preserve">Garanti Bankası </t>
  </si>
  <si>
    <t xml:space="preserve">HSBC Bank </t>
  </si>
  <si>
    <t>Fortis</t>
  </si>
  <si>
    <t>Finansbank</t>
  </si>
  <si>
    <t>Kuveyt Türk Katılım Bankası A.Ş.</t>
  </si>
  <si>
    <t xml:space="preserve">Oyak Bank </t>
  </si>
  <si>
    <t xml:space="preserve">Türkiye İş Bankası </t>
  </si>
  <si>
    <t xml:space="preserve">Türkiye Halk Bankası </t>
  </si>
  <si>
    <t xml:space="preserve">Türkiye Cumhuriyet Merkez Bankası </t>
  </si>
  <si>
    <t xml:space="preserve">Türkiye Ekonomi Bankası </t>
  </si>
  <si>
    <t xml:space="preserve">Türkiye Kalkınma Bankası </t>
  </si>
  <si>
    <t xml:space="preserve">Türkiye Sınai Kalkınma Bankası </t>
  </si>
  <si>
    <t xml:space="preserve">Tekstil Bank </t>
  </si>
  <si>
    <t>Turkishbank</t>
  </si>
  <si>
    <t xml:space="preserve">T.C. Ziraat Bankası </t>
  </si>
  <si>
    <t xml:space="preserve">Yapı ve Kredi Bankası </t>
  </si>
  <si>
    <t xml:space="preserve">Vakıf Bank </t>
  </si>
  <si>
    <t>T.C.</t>
  </si>
  <si>
    <t>KAMU GÖREVLİLERİ HAKEM KURULU</t>
  </si>
  <si>
    <r>
      <t>KARAR TARİHİ :</t>
    </r>
    <r>
      <rPr>
        <sz val="12"/>
        <rFont val="Times New Roman"/>
        <family val="1"/>
      </rPr>
      <t xml:space="preserve"> 29/5/2012</t>
    </r>
  </si>
  <si>
    <t>KARAR NO : 2012/1</t>
  </si>
  <si>
    <t>Akademik jüri ücreti</t>
  </si>
  <si>
    <r>
      <t>Madde 23-</t>
    </r>
    <r>
      <rPr>
        <sz val="12"/>
        <rFont val="Times New Roman"/>
        <family val="1"/>
      </rPr>
      <t xml:space="preserve"> (1) 4/11/1981 tarihli ve 2547 sayılı Kanunun 24 üncü maddesi uyarınca yapılan doçentlik sınavlarında jüri üyesi olarak görevlendirilen öğretim üyelerine her bir jüri üyeliği için 4500 gösterge rakamının, aynı Kanunun 23, 25 ve 26 ncı maddeleri uyarınca oluşturulan yardımcı doçent, doçent ve profesör atama jürilerinde görev alan öğretim üyelerine ise her bir jüri üyeliği için 3000 gösterge rakamının memur aylık katsayısı ile çarpımı sonucu bulunacak tutarda jüri üyeliği ücreti ödenir.</t>
    </r>
  </si>
  <si>
    <t xml:space="preserve"> Bir kişiye bu madde kapsamında ödeme yapılacak jüri üyeliği sayısı bir yılda altıyı geçemez. Söz konusu ödemenin yapılmasına ilişkin usul veesaslar toplu sözleşme metninin Resmi Gazetede yayımlandığı tarihten itibaren 3 ay içerisinde Yükseköğretim Kurulunca belirlenir.</t>
  </si>
  <si>
    <t>Doçentlik Jürisi</t>
  </si>
  <si>
    <t>Doçentlik Atama Jürisi</t>
  </si>
  <si>
    <t>Profesörlük Atama Jürisi</t>
  </si>
  <si>
    <t>Üniversiteler Arası Kurul</t>
  </si>
  <si>
    <t>Soyadı</t>
  </si>
  <si>
    <t>Adı</t>
  </si>
  <si>
    <t>Ünvanı</t>
  </si>
  <si>
    <t>Banka Adı</t>
  </si>
  <si>
    <t>Şube Adı</t>
  </si>
  <si>
    <t>IBAN No</t>
  </si>
  <si>
    <t>Görevlendirme Yapan Kurum</t>
  </si>
  <si>
    <t>Tarihi</t>
  </si>
  <si>
    <t>Jüri Üyesinin</t>
  </si>
  <si>
    <t>Görevlendirme Yapan Birim</t>
  </si>
  <si>
    <t>Branş</t>
  </si>
  <si>
    <t>Kadrosunun Bulunduğu</t>
  </si>
  <si>
    <t>Kurum</t>
  </si>
  <si>
    <t>Birim</t>
  </si>
  <si>
    <t>Cep Tel No</t>
  </si>
  <si>
    <t>Mustafa İŞBİLİR / A.K.Ü / İ.M.İ.D / Şube Müdürü / Mayıs 2017</t>
  </si>
  <si>
    <r>
      <rPr>
        <sz val="10"/>
        <color indexed="10"/>
        <rFont val="Arial Tur"/>
        <family val="0"/>
      </rPr>
      <t>Not:</t>
    </r>
    <r>
      <rPr>
        <sz val="10"/>
        <rFont val="Arial Tur"/>
        <family val="0"/>
      </rPr>
      <t>Gelir vergisi matrahı bildirilmediği takdirde en yüksek dilim üzerinden verilendirme yapılacağıından matrah yoksa dahi  LÜTFEN "Matrah Yok"  şeklinde bilgi notu yazınız"</t>
    </r>
  </si>
  <si>
    <t>Profesör,Doçent ve Dr.Öğrt.Üyesi  Atama Jürilerinde Görev Alan Öğretim Üyesi Bilgi Formu</t>
  </si>
  <si>
    <t>Dr.Öğrt.Üyesi</t>
  </si>
  <si>
    <t>Dr.Öğr.Üyesi Atama Jürisi</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</si>
</sst>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41F]dd\ mmmm\ yyyy\ dddd"/>
    <numFmt numFmtId="184" formatCode="[&lt;=9999999]###\-####;\(###\)\ ###\-####"/>
  </numFmts>
  <fonts count="58">
    <font>
      <sz val="10"/>
      <name val="Arial Tur"/>
      <family val="0"/>
    </font>
    <font>
      <sz val="8"/>
      <name val="Arial Tur"/>
      <family val="0"/>
    </font>
    <font>
      <u val="single"/>
      <sz val="10"/>
      <color indexed="12"/>
      <name val="Arial Tur"/>
      <family val="0"/>
    </font>
    <font>
      <u val="single"/>
      <sz val="10"/>
      <color indexed="36"/>
      <name val="Arial Tur"/>
      <family val="0"/>
    </font>
    <font>
      <b/>
      <sz val="10"/>
      <color indexed="10"/>
      <name val="Arial"/>
      <family val="2"/>
    </font>
    <font>
      <b/>
      <sz val="14"/>
      <color indexed="10"/>
      <name val="Arial"/>
      <family val="2"/>
    </font>
    <font>
      <b/>
      <sz val="8"/>
      <color indexed="10"/>
      <name val="Arial"/>
      <family val="2"/>
    </font>
    <font>
      <b/>
      <sz val="14"/>
      <color indexed="12"/>
      <name val="Arial"/>
      <family val="2"/>
    </font>
    <font>
      <b/>
      <sz val="8"/>
      <color indexed="12"/>
      <name val="Arial"/>
      <family val="2"/>
    </font>
    <font>
      <sz val="10"/>
      <color indexed="10"/>
      <name val="Arial Tur"/>
      <family val="0"/>
    </font>
    <font>
      <sz val="12"/>
      <name val="Arial Tur"/>
      <family val="0"/>
    </font>
    <font>
      <u val="single"/>
      <sz val="10"/>
      <color indexed="10"/>
      <name val="Arial Tur"/>
      <family val="0"/>
    </font>
    <font>
      <sz val="12"/>
      <name val="Times New Roman"/>
      <family val="1"/>
    </font>
    <font>
      <b/>
      <sz val="12"/>
      <name val="Times New Roman"/>
      <family val="1"/>
    </font>
    <font>
      <sz val="12"/>
      <name val="Comic Sans MS"/>
      <family val="4"/>
    </font>
    <font>
      <u val="single"/>
      <sz val="10"/>
      <name val="Arial Tur"/>
      <family val="0"/>
    </font>
    <font>
      <sz val="9"/>
      <name val="Tahoma"/>
      <family val="2"/>
    </font>
    <font>
      <b/>
      <sz val="9"/>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4"/>
      <color indexed="10"/>
      <name val="Arial Tur"/>
      <family val="0"/>
    </font>
    <font>
      <sz val="10"/>
      <color indexed="30"/>
      <name val="Arial Tur"/>
      <family val="0"/>
    </font>
    <font>
      <sz val="8"/>
      <name val="Tahom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4"/>
      <color rgb="FFFF0000"/>
      <name val="Arial Tur"/>
      <family val="0"/>
    </font>
    <font>
      <sz val="10"/>
      <color rgb="FF0070C0"/>
      <name val="Arial Tur"/>
      <family val="0"/>
    </font>
    <font>
      <b/>
      <sz val="8"/>
      <name val="Arial Tu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tted"/>
      <right style="dotted"/>
      <top style="dotted"/>
      <bottom style="dotted"/>
    </border>
    <border>
      <left style="dotted"/>
      <right style="dotted"/>
      <top style="dotted"/>
      <bottom>
        <color indexed="63"/>
      </bottom>
    </border>
    <border>
      <left>
        <color indexed="63"/>
      </left>
      <right>
        <color indexed="63"/>
      </right>
      <top style="dotted"/>
      <bottom>
        <color indexed="63"/>
      </bottom>
    </border>
    <border>
      <left style="dotted"/>
      <right style="dotted"/>
      <top>
        <color indexed="63"/>
      </top>
      <bottom>
        <color indexed="63"/>
      </bottom>
    </border>
    <border>
      <left style="dotted"/>
      <right style="dotted"/>
      <top>
        <color indexed="63"/>
      </top>
      <bottom style="dotted"/>
    </border>
    <border>
      <left>
        <color indexed="63"/>
      </left>
      <right style="dotted"/>
      <top>
        <color indexed="63"/>
      </top>
      <bottom>
        <color indexed="63"/>
      </bottom>
    </border>
    <border>
      <left>
        <color indexed="63"/>
      </left>
      <right>
        <color indexed="63"/>
      </right>
      <top style="dotted"/>
      <bottom style="dotted"/>
    </border>
    <border>
      <left>
        <color indexed="63"/>
      </left>
      <right>
        <color indexed="63"/>
      </right>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177" fontId="0" fillId="0" borderId="0" applyFont="0" applyFill="0" applyBorder="0" applyAlignment="0" applyProtection="0"/>
    <xf numFmtId="0" fontId="46" fillId="20" borderId="5" applyNumberFormat="0" applyAlignment="0" applyProtection="0"/>
    <xf numFmtId="0" fontId="47" fillId="21" borderId="6" applyNumberFormat="0" applyAlignment="0" applyProtection="0"/>
    <xf numFmtId="0" fontId="48" fillId="20" borderId="6" applyNumberFormat="0" applyAlignment="0" applyProtection="0"/>
    <xf numFmtId="0" fontId="49" fillId="22" borderId="7" applyNumberFormat="0" applyAlignment="0" applyProtection="0"/>
    <xf numFmtId="0" fontId="50"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51" fillId="24" borderId="0" applyNumberFormat="0" applyBorder="0" applyAlignment="0" applyProtection="0"/>
    <xf numFmtId="0" fontId="0" fillId="25" borderId="8" applyNumberFormat="0" applyFont="0" applyAlignment="0" applyProtection="0"/>
    <xf numFmtId="0" fontId="52"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9" fontId="0" fillId="0" borderId="0" applyFon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9" fontId="0" fillId="0" borderId="0" applyFont="0" applyFill="0" applyBorder="0" applyAlignment="0" applyProtection="0"/>
  </cellStyleXfs>
  <cellXfs count="57">
    <xf numFmtId="0" fontId="0" fillId="0" borderId="0" xfId="0" applyAlignment="1">
      <alignment/>
    </xf>
    <xf numFmtId="0" fontId="0" fillId="0" borderId="0" xfId="0" applyAlignment="1" applyProtection="1">
      <alignment/>
      <protection hidden="1"/>
    </xf>
    <xf numFmtId="14" fontId="0" fillId="0" borderId="0" xfId="0" applyNumberFormat="1" applyAlignment="1" applyProtection="1">
      <alignment/>
      <protection hidden="1"/>
    </xf>
    <xf numFmtId="0" fontId="9" fillId="0" borderId="0" xfId="0" applyFont="1" applyAlignment="1" applyProtection="1">
      <alignment/>
      <protection hidden="1"/>
    </xf>
    <xf numFmtId="0" fontId="0" fillId="0" borderId="0" xfId="0" applyAlignment="1" applyProtection="1">
      <alignment wrapText="1"/>
      <protection hidden="1"/>
    </xf>
    <xf numFmtId="0" fontId="0" fillId="0" borderId="0" xfId="0" applyFont="1" applyAlignment="1" applyProtection="1">
      <alignment/>
      <protection hidden="1"/>
    </xf>
    <xf numFmtId="0" fontId="0" fillId="0" borderId="0" xfId="0" applyFont="1" applyAlignment="1" applyProtection="1">
      <alignment/>
      <protection hidden="1"/>
    </xf>
    <xf numFmtId="0" fontId="0" fillId="0" borderId="0" xfId="0" applyAlignment="1" applyProtection="1">
      <alignment/>
      <protection hidden="1"/>
    </xf>
    <xf numFmtId="0" fontId="11" fillId="0" borderId="0" xfId="0" applyFont="1" applyAlignment="1" applyProtection="1">
      <alignment/>
      <protection hidden="1"/>
    </xf>
    <xf numFmtId="0" fontId="13" fillId="0" borderId="0" xfId="0" applyFont="1" applyAlignment="1" applyProtection="1">
      <alignment/>
      <protection hidden="1"/>
    </xf>
    <xf numFmtId="0" fontId="12" fillId="0" borderId="0" xfId="0" applyFont="1" applyAlignment="1" applyProtection="1">
      <alignment/>
      <protection hidden="1"/>
    </xf>
    <xf numFmtId="0" fontId="13" fillId="0" borderId="0" xfId="0" applyFont="1" applyAlignment="1" applyProtection="1">
      <alignment horizontal="justify"/>
      <protection hidden="1"/>
    </xf>
    <xf numFmtId="0" fontId="12" fillId="0" borderId="0" xfId="0" applyFont="1" applyAlignment="1" applyProtection="1">
      <alignment horizontal="justify"/>
      <protection hidden="1"/>
    </xf>
    <xf numFmtId="0" fontId="14" fillId="0" borderId="0" xfId="0" applyFont="1" applyAlignment="1" applyProtection="1">
      <alignment/>
      <protection hidden="1"/>
    </xf>
    <xf numFmtId="0" fontId="0" fillId="0" borderId="0" xfId="0" applyAlignment="1" applyProtection="1">
      <alignment horizontal="center"/>
      <protection hidden="1"/>
    </xf>
    <xf numFmtId="0" fontId="0" fillId="0" borderId="0" xfId="0" applyAlignment="1" applyProtection="1">
      <alignment horizontal="left"/>
      <protection hidden="1" locked="0"/>
    </xf>
    <xf numFmtId="0" fontId="0" fillId="0" borderId="0" xfId="0" applyAlignment="1" applyProtection="1">
      <alignment horizontal="left" shrinkToFit="1"/>
      <protection hidden="1" locked="0"/>
    </xf>
    <xf numFmtId="0" fontId="0" fillId="0" borderId="0" xfId="0" applyAlignment="1" applyProtection="1">
      <alignment/>
      <protection hidden="1" locked="0"/>
    </xf>
    <xf numFmtId="0" fontId="0" fillId="0" borderId="10" xfId="0" applyBorder="1" applyAlignment="1" applyProtection="1">
      <alignment horizontal="center" shrinkToFit="1"/>
      <protection hidden="1" locked="0"/>
    </xf>
    <xf numFmtId="0" fontId="0" fillId="0" borderId="11" xfId="0" applyBorder="1" applyAlignment="1" applyProtection="1">
      <alignment/>
      <protection hidden="1"/>
    </xf>
    <xf numFmtId="0" fontId="0" fillId="0" borderId="11" xfId="0" applyBorder="1" applyAlignment="1" applyProtection="1">
      <alignment horizontal="center" shrinkToFit="1"/>
      <protection hidden="1" locked="0"/>
    </xf>
    <xf numFmtId="0" fontId="0" fillId="0" borderId="12" xfId="0" applyBorder="1" applyAlignment="1" applyProtection="1">
      <alignment/>
      <protection hidden="1"/>
    </xf>
    <xf numFmtId="0" fontId="0" fillId="0" borderId="12" xfId="0" applyBorder="1" applyAlignment="1" applyProtection="1">
      <alignment/>
      <protection hidden="1" locked="0"/>
    </xf>
    <xf numFmtId="0" fontId="0" fillId="0" borderId="0" xfId="0" applyBorder="1" applyAlignment="1" applyProtection="1">
      <alignment/>
      <protection hidden="1"/>
    </xf>
    <xf numFmtId="0" fontId="0" fillId="0" borderId="13" xfId="0" applyBorder="1" applyAlignment="1" applyProtection="1">
      <alignment/>
      <protection hidden="1"/>
    </xf>
    <xf numFmtId="0" fontId="0" fillId="0" borderId="14" xfId="0" applyBorder="1" applyAlignment="1" applyProtection="1">
      <alignment/>
      <protection hidden="1"/>
    </xf>
    <xf numFmtId="0" fontId="0" fillId="0" borderId="15" xfId="0" applyBorder="1" applyAlignment="1" applyProtection="1">
      <alignment/>
      <protection hidden="1"/>
    </xf>
    <xf numFmtId="0" fontId="0" fillId="0" borderId="12" xfId="0" applyBorder="1" applyAlignment="1" applyProtection="1">
      <alignment/>
      <protection hidden="1"/>
    </xf>
    <xf numFmtId="0" fontId="0" fillId="0" borderId="0" xfId="0" applyBorder="1" applyAlignment="1" applyProtection="1">
      <alignment/>
      <protection hidden="1"/>
    </xf>
    <xf numFmtId="0" fontId="0" fillId="0" borderId="0" xfId="0" applyBorder="1" applyAlignment="1" applyProtection="1">
      <alignment/>
      <protection hidden="1" locked="0"/>
    </xf>
    <xf numFmtId="0" fontId="0" fillId="0" borderId="10" xfId="0" applyBorder="1" applyAlignment="1" applyProtection="1">
      <alignment horizontal="left" wrapText="1" shrinkToFit="1"/>
      <protection hidden="1" locked="0"/>
    </xf>
    <xf numFmtId="0" fontId="15"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0" xfId="0" applyAlignment="1" applyProtection="1">
      <alignment vertical="center" wrapText="1"/>
      <protection hidden="1"/>
    </xf>
    <xf numFmtId="0" fontId="0" fillId="0" borderId="0" xfId="0" applyAlignment="1" applyProtection="1">
      <alignment vertical="center"/>
      <protection hidden="1"/>
    </xf>
    <xf numFmtId="0" fontId="0" fillId="0" borderId="10" xfId="0" applyBorder="1" applyAlignment="1" applyProtection="1">
      <alignment/>
      <protection hidden="1" locked="0"/>
    </xf>
    <xf numFmtId="184" fontId="0" fillId="0" borderId="16" xfId="0" applyNumberFormat="1" applyBorder="1" applyAlignment="1" applyProtection="1">
      <alignment horizontal="left"/>
      <protection hidden="1" locked="0"/>
    </xf>
    <xf numFmtId="49" fontId="0" fillId="0" borderId="16" xfId="0" applyNumberFormat="1" applyBorder="1" applyAlignment="1" applyProtection="1">
      <alignment horizontal="left"/>
      <protection hidden="1" locked="0"/>
    </xf>
    <xf numFmtId="0" fontId="55" fillId="0" borderId="0" xfId="0" applyFont="1" applyAlignment="1" applyProtection="1">
      <alignment/>
      <protection hidden="1"/>
    </xf>
    <xf numFmtId="0" fontId="56" fillId="0" borderId="0" xfId="0" applyFont="1" applyAlignment="1" applyProtection="1">
      <alignment/>
      <protection hidden="1"/>
    </xf>
    <xf numFmtId="14" fontId="0" fillId="0" borderId="10" xfId="0" applyNumberFormat="1" applyBorder="1" applyAlignment="1" applyProtection="1">
      <alignment horizontal="center"/>
      <protection hidden="1" locked="0"/>
    </xf>
    <xf numFmtId="0" fontId="0" fillId="0" borderId="0" xfId="0" applyBorder="1" applyAlignment="1" applyProtection="1">
      <alignment horizontal="center"/>
      <protection hidden="1"/>
    </xf>
    <xf numFmtId="0" fontId="0" fillId="0" borderId="0" xfId="0" applyAlignment="1" applyProtection="1">
      <alignment horizontal="center"/>
      <protection hidden="1"/>
    </xf>
    <xf numFmtId="0" fontId="0" fillId="0" borderId="16" xfId="0" applyBorder="1" applyAlignment="1" applyProtection="1">
      <alignment horizontal="left" shrinkToFit="1"/>
      <protection hidden="1" locked="0"/>
    </xf>
    <xf numFmtId="4" fontId="0" fillId="0" borderId="0" xfId="0" applyNumberFormat="1" applyAlignment="1" applyProtection="1">
      <alignment horizontal="center" wrapText="1"/>
      <protection hidden="1" locked="0"/>
    </xf>
    <xf numFmtId="0" fontId="15" fillId="0" borderId="0" xfId="0" applyFont="1" applyAlignment="1" applyProtection="1">
      <alignment horizontal="center" vertical="center" wrapText="1"/>
      <protection hidden="1"/>
    </xf>
    <xf numFmtId="0" fontId="0" fillId="0" borderId="10" xfId="0" applyBorder="1" applyAlignment="1" applyProtection="1">
      <alignment horizontal="left"/>
      <protection hidden="1"/>
    </xf>
    <xf numFmtId="14" fontId="0" fillId="0" borderId="0" xfId="0" applyNumberFormat="1" applyBorder="1" applyAlignment="1" applyProtection="1">
      <alignment horizontal="center"/>
      <protection hidden="1"/>
    </xf>
    <xf numFmtId="0" fontId="10" fillId="0" borderId="0" xfId="0" applyFont="1" applyAlignment="1" applyProtection="1">
      <alignment horizontal="center" vertical="center" wrapText="1"/>
      <protection hidden="1"/>
    </xf>
    <xf numFmtId="0" fontId="0" fillId="0" borderId="17" xfId="0" applyBorder="1" applyAlignment="1" applyProtection="1">
      <alignment horizontal="left"/>
      <protection hidden="1" locked="0"/>
    </xf>
    <xf numFmtId="0" fontId="0" fillId="0" borderId="16" xfId="0" applyBorder="1" applyAlignment="1" applyProtection="1">
      <alignment horizontal="left"/>
      <protection hidden="1" locked="0"/>
    </xf>
    <xf numFmtId="14" fontId="0" fillId="0" borderId="11" xfId="0" applyNumberFormat="1" applyBorder="1" applyAlignment="1" applyProtection="1">
      <alignment horizontal="center"/>
      <protection hidden="1" locked="0"/>
    </xf>
    <xf numFmtId="0" fontId="0" fillId="0" borderId="0" xfId="0" applyAlignment="1" applyProtection="1">
      <alignment horizontal="center" textRotation="90" shrinkToFit="1"/>
      <protection hidden="1"/>
    </xf>
    <xf numFmtId="0" fontId="0" fillId="0" borderId="0" xfId="0" applyFont="1" applyAlignment="1" applyProtection="1">
      <alignment horizontal="center"/>
      <protection hidden="1"/>
    </xf>
    <xf numFmtId="0" fontId="0" fillId="0" borderId="0" xfId="0" applyBorder="1" applyAlignment="1" applyProtection="1">
      <alignment horizontal="center" vertical="center" wrapText="1" shrinkToFit="1"/>
      <protection hidden="1"/>
    </xf>
    <xf numFmtId="4" fontId="0" fillId="0" borderId="17" xfId="0" applyNumberFormat="1" applyBorder="1" applyAlignment="1" applyProtection="1">
      <alignment horizontal="left"/>
      <protection hidden="1" locked="0"/>
    </xf>
    <xf numFmtId="0" fontId="0" fillId="0" borderId="0" xfId="0" applyBorder="1" applyAlignment="1" applyProtection="1">
      <alignment horizontal="left"/>
      <protection hidden="1" locked="0"/>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ayfa1"/>
  <dimension ref="B1:S159"/>
  <sheetViews>
    <sheetView showGridLines="0" showZeros="0" tabSelected="1" zoomScalePageLayoutView="0" workbookViewId="0" topLeftCell="A105">
      <selection activeCell="E117" sqref="E117:F117"/>
    </sheetView>
  </sheetViews>
  <sheetFormatPr defaultColWidth="9.00390625" defaultRowHeight="12.75"/>
  <cols>
    <col min="1" max="1" width="9.125" style="1" customWidth="1"/>
    <col min="2" max="2" width="3.375" style="1" customWidth="1"/>
    <col min="3" max="3" width="17.375" style="1" customWidth="1"/>
    <col min="4" max="4" width="1.625" style="1" bestFit="1" customWidth="1"/>
    <col min="5" max="5" width="4.25390625" style="1" customWidth="1"/>
    <col min="6" max="6" width="29.875" style="1" customWidth="1"/>
    <col min="7" max="7" width="25.00390625" style="1" customWidth="1"/>
    <col min="8" max="8" width="22.375" style="1" customWidth="1"/>
    <col min="9" max="9" width="7.00390625" style="1" customWidth="1"/>
    <col min="10" max="10" width="6.125" style="1" customWidth="1"/>
    <col min="11" max="11" width="3.875" style="1" hidden="1" customWidth="1"/>
    <col min="12" max="12" width="17.875" style="1" customWidth="1"/>
    <col min="13" max="17" width="9.125" style="1" customWidth="1"/>
    <col min="18" max="18" width="27.25390625" style="1" bestFit="1" customWidth="1"/>
    <col min="19" max="16384" width="9.125" style="1" customWidth="1"/>
  </cols>
  <sheetData>
    <row r="1" ht="12.75" hidden="1">
      <c r="R1" s="1" t="s">
        <v>142</v>
      </c>
    </row>
    <row r="2" spans="15:19" ht="12.75" hidden="1">
      <c r="O2" s="1" t="s">
        <v>106</v>
      </c>
      <c r="R2" s="1" t="str">
        <f>PROPER(S2)</f>
        <v>Abant İzzet Baysal Üniversitesi</v>
      </c>
      <c r="S2" s="1" t="s">
        <v>3</v>
      </c>
    </row>
    <row r="3" spans="15:19" ht="12.75" hidden="1">
      <c r="O3" s="1" t="s">
        <v>107</v>
      </c>
      <c r="R3" s="1" t="str">
        <f aca="true" t="shared" si="0" ref="R3:R66">PROPER(S3)</f>
        <v>Abdullah Gul Unıversıtesı</v>
      </c>
      <c r="S3" s="1" t="s">
        <v>4</v>
      </c>
    </row>
    <row r="4" spans="6:19" ht="12.75" hidden="1">
      <c r="F4" s="1" t="s">
        <v>108</v>
      </c>
      <c r="O4" s="1" t="s">
        <v>161</v>
      </c>
      <c r="R4" s="1" t="str">
        <f t="shared" si="0"/>
        <v>Adana Bilim Ve Teknoloji Üniversitesi</v>
      </c>
      <c r="S4" s="1" t="s">
        <v>5</v>
      </c>
    </row>
    <row r="5" spans="6:19" ht="12.75" hidden="1">
      <c r="F5" s="1" t="s">
        <v>109</v>
      </c>
      <c r="R5" s="1" t="str">
        <f t="shared" si="0"/>
        <v>Adıyaman Üniversitesi</v>
      </c>
      <c r="S5" s="1" t="s">
        <v>6</v>
      </c>
    </row>
    <row r="6" spans="6:19" ht="12.75" hidden="1">
      <c r="F6" s="1" t="s">
        <v>110</v>
      </c>
      <c r="R6" s="1" t="str">
        <f t="shared" si="0"/>
        <v>Adnan Menderes Üniversitesi</v>
      </c>
      <c r="S6" s="1" t="s">
        <v>7</v>
      </c>
    </row>
    <row r="7" spans="6:19" ht="12.75" hidden="1">
      <c r="F7" s="1" t="s">
        <v>111</v>
      </c>
      <c r="R7" s="1" t="str">
        <f t="shared" si="0"/>
        <v>Afyon Kocatepe Üniversitesi</v>
      </c>
      <c r="S7" s="1" t="s">
        <v>8</v>
      </c>
    </row>
    <row r="8" spans="6:19" ht="12.75" hidden="1">
      <c r="F8" s="1" t="s">
        <v>112</v>
      </c>
      <c r="R8" s="1" t="str">
        <f t="shared" si="0"/>
        <v>Ağrı İbrahim Çeçen Üniversitesi</v>
      </c>
      <c r="S8" s="1" t="s">
        <v>9</v>
      </c>
    </row>
    <row r="9" spans="6:19" ht="12.75" hidden="1">
      <c r="F9" s="1" t="s">
        <v>113</v>
      </c>
      <c r="R9" s="1" t="str">
        <f t="shared" si="0"/>
        <v>Ahi Evran Üniversitesi</v>
      </c>
      <c r="S9" s="1" t="s">
        <v>10</v>
      </c>
    </row>
    <row r="10" spans="6:19" ht="12.75" hidden="1">
      <c r="F10" s="1" t="s">
        <v>114</v>
      </c>
      <c r="R10" s="1" t="str">
        <f t="shared" si="0"/>
        <v>Akdeniz Üniversitesi</v>
      </c>
      <c r="S10" s="1" t="s">
        <v>11</v>
      </c>
    </row>
    <row r="11" spans="6:19" ht="12.75" hidden="1">
      <c r="F11" s="1" t="s">
        <v>115</v>
      </c>
      <c r="R11" s="1" t="str">
        <f t="shared" si="0"/>
        <v>Aksaray Üniversitesi</v>
      </c>
      <c r="S11" s="1" t="s">
        <v>12</v>
      </c>
    </row>
    <row r="12" spans="6:19" ht="12.75" hidden="1">
      <c r="F12" s="1" t="s">
        <v>116</v>
      </c>
      <c r="R12" s="1" t="str">
        <f t="shared" si="0"/>
        <v>Amasya Üniversitesi</v>
      </c>
      <c r="S12" s="1" t="s">
        <v>13</v>
      </c>
    </row>
    <row r="13" spans="6:19" ht="12.75" hidden="1">
      <c r="F13" s="1" t="s">
        <v>117</v>
      </c>
      <c r="R13" s="1" t="str">
        <f t="shared" si="0"/>
        <v>Anadolu Üniversitesi</v>
      </c>
      <c r="S13" s="1" t="s">
        <v>14</v>
      </c>
    </row>
    <row r="14" spans="6:19" ht="12.75" hidden="1">
      <c r="F14" s="1" t="s">
        <v>118</v>
      </c>
      <c r="R14" s="1" t="str">
        <f t="shared" si="0"/>
        <v>Ankara Üniversitesi</v>
      </c>
      <c r="S14" s="1" t="s">
        <v>15</v>
      </c>
    </row>
    <row r="15" spans="6:19" ht="12.75" hidden="1">
      <c r="F15" s="1" t="s">
        <v>119</v>
      </c>
      <c r="R15" s="1" t="str">
        <f t="shared" si="0"/>
        <v>Ardahan Üniversitesi</v>
      </c>
      <c r="S15" s="1" t="s">
        <v>16</v>
      </c>
    </row>
    <row r="16" spans="6:19" ht="12.75" hidden="1">
      <c r="F16" s="1" t="s">
        <v>120</v>
      </c>
      <c r="R16" s="1" t="str">
        <f t="shared" si="0"/>
        <v>Artvin Çoruh Üniversitesi</v>
      </c>
      <c r="S16" s="1" t="s">
        <v>17</v>
      </c>
    </row>
    <row r="17" spans="6:19" ht="12.75" hidden="1">
      <c r="F17" s="1" t="s">
        <v>121</v>
      </c>
      <c r="R17" s="1" t="str">
        <f t="shared" si="0"/>
        <v>Atatürk Üniversitesi</v>
      </c>
      <c r="S17" s="1" t="s">
        <v>18</v>
      </c>
    </row>
    <row r="18" spans="6:19" ht="12.75" hidden="1">
      <c r="F18" s="1" t="s">
        <v>122</v>
      </c>
      <c r="R18" s="1" t="str">
        <f t="shared" si="0"/>
        <v>Balıkesir Üniversitesi</v>
      </c>
      <c r="S18" s="1" t="s">
        <v>19</v>
      </c>
    </row>
    <row r="19" spans="6:19" ht="12.75" hidden="1">
      <c r="F19" s="1" t="s">
        <v>123</v>
      </c>
      <c r="R19" s="1" t="str">
        <f t="shared" si="0"/>
        <v>Bartın Üniversitesi</v>
      </c>
      <c r="S19" s="1" t="s">
        <v>20</v>
      </c>
    </row>
    <row r="20" spans="6:19" ht="12.75" hidden="1">
      <c r="F20" s="1" t="s">
        <v>124</v>
      </c>
      <c r="R20" s="1" t="str">
        <f t="shared" si="0"/>
        <v>Batman Üniversitesi</v>
      </c>
      <c r="S20" s="1" t="s">
        <v>21</v>
      </c>
    </row>
    <row r="21" spans="6:19" ht="12.75" hidden="1">
      <c r="F21" s="1" t="s">
        <v>125</v>
      </c>
      <c r="R21" s="1" t="str">
        <f t="shared" si="0"/>
        <v>Bayburt Üniversitesi</v>
      </c>
      <c r="S21" s="1" t="s">
        <v>22</v>
      </c>
    </row>
    <row r="22" spans="6:19" ht="12.75" hidden="1">
      <c r="F22" s="1" t="s">
        <v>126</v>
      </c>
      <c r="R22" s="1" t="str">
        <f t="shared" si="0"/>
        <v>Bilecik Şeyh Edebali Üniversitesi</v>
      </c>
      <c r="S22" s="1" t="s">
        <v>23</v>
      </c>
    </row>
    <row r="23" spans="6:19" ht="12.75" hidden="1">
      <c r="F23" s="1" t="s">
        <v>127</v>
      </c>
      <c r="R23" s="1" t="str">
        <f t="shared" si="0"/>
        <v>Bingöl Üniversitesi</v>
      </c>
      <c r="S23" s="1" t="s">
        <v>24</v>
      </c>
    </row>
    <row r="24" spans="6:19" ht="12.75" hidden="1">
      <c r="F24" s="1" t="s">
        <v>128</v>
      </c>
      <c r="R24" s="1" t="str">
        <f t="shared" si="0"/>
        <v>Bitlis Eren Üniversitesi</v>
      </c>
      <c r="S24" s="1" t="s">
        <v>25</v>
      </c>
    </row>
    <row r="25" spans="6:19" ht="12.75" hidden="1">
      <c r="F25" s="1" t="s">
        <v>129</v>
      </c>
      <c r="R25" s="1" t="str">
        <f t="shared" si="0"/>
        <v>Boğaziçi Üniversitesi</v>
      </c>
      <c r="S25" s="1" t="s">
        <v>26</v>
      </c>
    </row>
    <row r="26" spans="6:19" ht="12.75" hidden="1">
      <c r="F26" s="1" t="s">
        <v>130</v>
      </c>
      <c r="R26" s="1" t="str">
        <f t="shared" si="0"/>
        <v>Bozok Üniversitesi</v>
      </c>
      <c r="S26" s="1" t="s">
        <v>27</v>
      </c>
    </row>
    <row r="27" spans="6:19" ht="12.75" hidden="1">
      <c r="F27" s="1" t="s">
        <v>131</v>
      </c>
      <c r="R27" s="1" t="str">
        <f t="shared" si="0"/>
        <v>Bursa Teknik Üniversitesi</v>
      </c>
      <c r="S27" s="1" t="s">
        <v>28</v>
      </c>
    </row>
    <row r="28" spans="18:19" ht="12.75" hidden="1">
      <c r="R28" s="1" t="str">
        <f t="shared" si="0"/>
        <v>Bülent Ecevit Üniversitesi</v>
      </c>
      <c r="S28" s="1" t="s">
        <v>29</v>
      </c>
    </row>
    <row r="29" spans="18:19" ht="12.75" hidden="1">
      <c r="R29" s="1" t="str">
        <f t="shared" si="0"/>
        <v>Celal Bayar Üniversitesi</v>
      </c>
      <c r="S29" s="1" t="s">
        <v>30</v>
      </c>
    </row>
    <row r="30" spans="12:19" ht="12.75" hidden="1">
      <c r="L30" s="1">
        <v>1</v>
      </c>
      <c r="M30" s="1" t="s">
        <v>141</v>
      </c>
      <c r="R30" s="1" t="str">
        <f t="shared" si="0"/>
        <v>Cumhuriyet Üniversitesi</v>
      </c>
      <c r="S30" s="1" t="s">
        <v>31</v>
      </c>
    </row>
    <row r="31" spans="12:19" ht="12.75" hidden="1">
      <c r="L31" s="1">
        <v>2</v>
      </c>
      <c r="M31" s="1" t="s">
        <v>140</v>
      </c>
      <c r="R31" s="1" t="str">
        <f t="shared" si="0"/>
        <v>Çanakkale Onsekiz Mart Üniversitesi</v>
      </c>
      <c r="S31" s="1" t="s">
        <v>32</v>
      </c>
    </row>
    <row r="32" spans="12:19" ht="12.75" hidden="1">
      <c r="L32" s="1">
        <v>3</v>
      </c>
      <c r="M32" s="1" t="s">
        <v>162</v>
      </c>
      <c r="R32" s="1" t="str">
        <f t="shared" si="0"/>
        <v>Çankırı Karatekin Üniversitesi</v>
      </c>
      <c r="S32" s="1" t="s">
        <v>33</v>
      </c>
    </row>
    <row r="33" spans="18:19" ht="12.75" hidden="1">
      <c r="R33" s="1" t="str">
        <f t="shared" si="0"/>
        <v>Çukurova Üniversitesi</v>
      </c>
      <c r="S33" s="1" t="s">
        <v>34</v>
      </c>
    </row>
    <row r="34" spans="12:19" ht="12.75" hidden="1">
      <c r="L34" s="1">
        <v>4</v>
      </c>
      <c r="M34" s="1" t="s">
        <v>139</v>
      </c>
      <c r="R34" s="1" t="str">
        <f t="shared" si="0"/>
        <v>Dicle Üniversitesi</v>
      </c>
      <c r="S34" s="1" t="s">
        <v>35</v>
      </c>
    </row>
    <row r="35" spans="18:19" ht="12.75" hidden="1">
      <c r="R35" s="1" t="str">
        <f t="shared" si="0"/>
        <v>Dokuz Eylül Üniversitesi</v>
      </c>
      <c r="S35" s="1" t="s">
        <v>36</v>
      </c>
    </row>
    <row r="36" spans="18:19" ht="12.75" hidden="1">
      <c r="R36" s="1" t="str">
        <f t="shared" si="0"/>
        <v>Dumlupınar Üniversitesi</v>
      </c>
      <c r="S36" s="1" t="s">
        <v>37</v>
      </c>
    </row>
    <row r="37" spans="18:19" ht="12.75" hidden="1">
      <c r="R37" s="1" t="str">
        <f t="shared" si="0"/>
        <v>Düzce Üniversitesi</v>
      </c>
      <c r="S37" s="1" t="s">
        <v>38</v>
      </c>
    </row>
    <row r="38" spans="18:19" ht="12.75" hidden="1">
      <c r="R38" s="1" t="str">
        <f t="shared" si="0"/>
        <v>Ege Üniversitesi</v>
      </c>
      <c r="S38" s="1" t="s">
        <v>39</v>
      </c>
    </row>
    <row r="39" spans="18:19" ht="12.75" hidden="1">
      <c r="R39" s="1" t="str">
        <f t="shared" si="0"/>
        <v>Erciyes Üniversitesi</v>
      </c>
      <c r="S39" s="1" t="s">
        <v>40</v>
      </c>
    </row>
    <row r="40" spans="18:19" ht="12.75" hidden="1">
      <c r="R40" s="1" t="str">
        <f t="shared" si="0"/>
        <v>Erzincan Üniversitesi</v>
      </c>
      <c r="S40" s="1" t="s">
        <v>41</v>
      </c>
    </row>
    <row r="41" spans="18:19" ht="12.75" hidden="1">
      <c r="R41" s="1" t="str">
        <f t="shared" si="0"/>
        <v>Erzurum Teknık Unıversıtesı</v>
      </c>
      <c r="S41" s="1" t="s">
        <v>42</v>
      </c>
    </row>
    <row r="42" spans="18:19" ht="12.75" hidden="1">
      <c r="R42" s="1" t="str">
        <f t="shared" si="0"/>
        <v>Eskişehir Osmangazi Üniversitesi</v>
      </c>
      <c r="S42" s="1" t="s">
        <v>43</v>
      </c>
    </row>
    <row r="43" spans="18:19" ht="12.75" hidden="1">
      <c r="R43" s="1" t="str">
        <f t="shared" si="0"/>
        <v>Fırat Üniversitesi</v>
      </c>
      <c r="S43" s="1" t="s">
        <v>44</v>
      </c>
    </row>
    <row r="44" spans="18:19" ht="12.75" hidden="1">
      <c r="R44" s="1" t="str">
        <f t="shared" si="0"/>
        <v>Galatasaray Üniversitesi</v>
      </c>
      <c r="S44" s="1" t="s">
        <v>45</v>
      </c>
    </row>
    <row r="45" spans="18:19" ht="12.75" hidden="1">
      <c r="R45" s="1" t="str">
        <f t="shared" si="0"/>
        <v>Gazi Üniversitesi</v>
      </c>
      <c r="S45" s="1" t="s">
        <v>46</v>
      </c>
    </row>
    <row r="46" spans="18:19" ht="12.75" hidden="1">
      <c r="R46" s="1" t="str">
        <f t="shared" si="0"/>
        <v>Gaziantep Üniversitesi</v>
      </c>
      <c r="S46" s="1" t="s">
        <v>47</v>
      </c>
    </row>
    <row r="47" spans="18:19" ht="12.75" hidden="1">
      <c r="R47" s="1" t="str">
        <f t="shared" si="0"/>
        <v>Gaziosmanpaşa Üniversitesi</v>
      </c>
      <c r="S47" s="1" t="s">
        <v>48</v>
      </c>
    </row>
    <row r="48" spans="18:19" ht="12.75" hidden="1">
      <c r="R48" s="1" t="str">
        <f t="shared" si="0"/>
        <v>Gebze Yüksek Teknoloji Enstitüsü</v>
      </c>
      <c r="S48" s="1" t="s">
        <v>49</v>
      </c>
    </row>
    <row r="49" spans="18:19" ht="12.75" hidden="1">
      <c r="R49" s="1" t="str">
        <f t="shared" si="0"/>
        <v>Giresun Üniversitesi</v>
      </c>
      <c r="S49" s="1" t="s">
        <v>50</v>
      </c>
    </row>
    <row r="50" spans="18:19" ht="12.75" hidden="1">
      <c r="R50" s="1" t="str">
        <f t="shared" si="0"/>
        <v>Gümüşhane Üniversitesi</v>
      </c>
      <c r="S50" s="1" t="s">
        <v>51</v>
      </c>
    </row>
    <row r="51" spans="18:19" ht="12.75" hidden="1">
      <c r="R51" s="1" t="str">
        <f t="shared" si="0"/>
        <v>Hacettepe Üniversitesi</v>
      </c>
      <c r="S51" s="1" t="s">
        <v>52</v>
      </c>
    </row>
    <row r="52" spans="18:19" ht="12.75" hidden="1">
      <c r="R52" s="1" t="str">
        <f t="shared" si="0"/>
        <v>Hakkari Üniversitesi</v>
      </c>
      <c r="S52" s="1" t="s">
        <v>53</v>
      </c>
    </row>
    <row r="53" spans="18:19" ht="12.75" hidden="1">
      <c r="R53" s="1" t="str">
        <f t="shared" si="0"/>
        <v>Harran Üniversitesi</v>
      </c>
      <c r="S53" s="1" t="s">
        <v>54</v>
      </c>
    </row>
    <row r="54" spans="18:19" ht="12.75" hidden="1">
      <c r="R54" s="1" t="str">
        <f t="shared" si="0"/>
        <v>Hitit Üniversitesi</v>
      </c>
      <c r="S54" s="1" t="s">
        <v>55</v>
      </c>
    </row>
    <row r="55" spans="18:19" ht="12.75" hidden="1">
      <c r="R55" s="1" t="str">
        <f t="shared" si="0"/>
        <v>Iğdır Üniversitesi</v>
      </c>
      <c r="S55" s="1" t="s">
        <v>56</v>
      </c>
    </row>
    <row r="56" spans="18:19" ht="12.75" hidden="1">
      <c r="R56" s="1" t="str">
        <f t="shared" si="0"/>
        <v>Istanbul Medeniyet Üniversitesi</v>
      </c>
      <c r="S56" s="1" t="s">
        <v>57</v>
      </c>
    </row>
    <row r="57" spans="18:19" ht="12.75" hidden="1">
      <c r="R57" s="1" t="str">
        <f t="shared" si="0"/>
        <v>İnönü Üniversitesi</v>
      </c>
      <c r="S57" s="1" t="s">
        <v>58</v>
      </c>
    </row>
    <row r="58" spans="18:19" ht="12.75" hidden="1">
      <c r="R58" s="1" t="str">
        <f t="shared" si="0"/>
        <v>İstanbul Teknik Üniversitesi</v>
      </c>
      <c r="S58" s="1" t="s">
        <v>59</v>
      </c>
    </row>
    <row r="59" spans="18:19" ht="12.75" hidden="1">
      <c r="R59" s="1" t="str">
        <f t="shared" si="0"/>
        <v>İstanbul Üniversitesi</v>
      </c>
      <c r="S59" s="1" t="s">
        <v>60</v>
      </c>
    </row>
    <row r="60" spans="18:19" ht="12.75" hidden="1">
      <c r="R60" s="1" t="str">
        <f t="shared" si="0"/>
        <v>İzmir Katip Çelebi Üniversitesi</v>
      </c>
      <c r="S60" s="1" t="s">
        <v>61</v>
      </c>
    </row>
    <row r="61" spans="18:19" ht="12.75" hidden="1">
      <c r="R61" s="1" t="str">
        <f t="shared" si="0"/>
        <v>İzmir Yüksek Teknoloji Enstitüsü</v>
      </c>
      <c r="S61" s="1" t="s">
        <v>62</v>
      </c>
    </row>
    <row r="62" spans="18:19" ht="12.75" hidden="1">
      <c r="R62" s="1" t="str">
        <f t="shared" si="0"/>
        <v>Kafkas Üniversitesi</v>
      </c>
      <c r="S62" s="1" t="s">
        <v>63</v>
      </c>
    </row>
    <row r="63" spans="18:19" ht="12.75" hidden="1">
      <c r="R63" s="1" t="str">
        <f t="shared" si="0"/>
        <v>Kahramanmaraş Sütçü İmam Üniversitesi</v>
      </c>
      <c r="S63" s="1" t="s">
        <v>64</v>
      </c>
    </row>
    <row r="64" spans="18:19" ht="12.75" hidden="1">
      <c r="R64" s="1" t="str">
        <f t="shared" si="0"/>
        <v>Karabük Üniversitesi</v>
      </c>
      <c r="S64" s="1" t="s">
        <v>65</v>
      </c>
    </row>
    <row r="65" spans="18:19" ht="12.75" hidden="1">
      <c r="R65" s="1" t="str">
        <f t="shared" si="0"/>
        <v>Karadeniz Teknik Üniversitesi</v>
      </c>
      <c r="S65" s="1" t="s">
        <v>66</v>
      </c>
    </row>
    <row r="66" spans="18:19" ht="12.75" hidden="1">
      <c r="R66" s="1" t="str">
        <f t="shared" si="0"/>
        <v>Karamanoğlu Mehmetbey Üniversitesi</v>
      </c>
      <c r="S66" s="1" t="s">
        <v>67</v>
      </c>
    </row>
    <row r="67" spans="18:19" ht="12.75" hidden="1">
      <c r="R67" s="1" t="str">
        <f aca="true" t="shared" si="1" ref="R67:R104">PROPER(S67)</f>
        <v>Kastamonu Üniversitesi</v>
      </c>
      <c r="S67" s="1" t="s">
        <v>68</v>
      </c>
    </row>
    <row r="68" spans="18:19" ht="12.75" hidden="1">
      <c r="R68" s="1" t="str">
        <f t="shared" si="1"/>
        <v>Kırıkkale Üniversitesi</v>
      </c>
      <c r="S68" s="1" t="s">
        <v>69</v>
      </c>
    </row>
    <row r="69" spans="18:19" ht="12.75" hidden="1">
      <c r="R69" s="1" t="str">
        <f t="shared" si="1"/>
        <v>Kırklareli Üniversitesi</v>
      </c>
      <c r="S69" s="1" t="s">
        <v>70</v>
      </c>
    </row>
    <row r="70" spans="18:19" ht="12.75" hidden="1">
      <c r="R70" s="1" t="str">
        <f t="shared" si="1"/>
        <v>Kilis 7 Aralık Üniversitesi</v>
      </c>
      <c r="S70" s="1" t="s">
        <v>71</v>
      </c>
    </row>
    <row r="71" spans="18:19" ht="12.75" hidden="1">
      <c r="R71" s="1" t="str">
        <f t="shared" si="1"/>
        <v>Kocaeli Üniversitesi</v>
      </c>
      <c r="S71" s="1" t="s">
        <v>72</v>
      </c>
    </row>
    <row r="72" spans="18:19" ht="12.75" hidden="1">
      <c r="R72" s="1" t="str">
        <f t="shared" si="1"/>
        <v>Mardin Artuklu Üniversitesi</v>
      </c>
      <c r="S72" s="1" t="s">
        <v>73</v>
      </c>
    </row>
    <row r="73" spans="18:19" ht="12.75" hidden="1">
      <c r="R73" s="1" t="str">
        <f t="shared" si="1"/>
        <v>Marmara Üniversitesi</v>
      </c>
      <c r="S73" s="1" t="s">
        <v>74</v>
      </c>
    </row>
    <row r="74" spans="18:19" ht="12.75" hidden="1">
      <c r="R74" s="1" t="str">
        <f t="shared" si="1"/>
        <v>Mehmet Akif Ersoy Üniversitesi</v>
      </c>
      <c r="S74" s="1" t="s">
        <v>75</v>
      </c>
    </row>
    <row r="75" spans="18:19" ht="12.75" hidden="1">
      <c r="R75" s="1" t="str">
        <f t="shared" si="1"/>
        <v>Mersin Üniversitesi</v>
      </c>
      <c r="S75" s="1" t="s">
        <v>76</v>
      </c>
    </row>
    <row r="76" spans="18:19" ht="12.75" hidden="1">
      <c r="R76" s="1" t="str">
        <f t="shared" si="1"/>
        <v>Mimar Sinan Güzel Sanatlar Üniversitesi</v>
      </c>
      <c r="S76" s="1" t="s">
        <v>77</v>
      </c>
    </row>
    <row r="77" spans="18:19" ht="12.75" hidden="1">
      <c r="R77" s="1" t="str">
        <f t="shared" si="1"/>
        <v>Muğla Sıtkı Koçman Üniversitesi</v>
      </c>
      <c r="S77" s="1" t="s">
        <v>78</v>
      </c>
    </row>
    <row r="78" spans="18:19" ht="12.75" hidden="1">
      <c r="R78" s="1" t="str">
        <f t="shared" si="1"/>
        <v>Mustafa Kemal Üniversitesi</v>
      </c>
      <c r="S78" s="1" t="s">
        <v>79</v>
      </c>
    </row>
    <row r="79" spans="18:19" ht="12.75" hidden="1">
      <c r="R79" s="1" t="str">
        <f t="shared" si="1"/>
        <v>Muş Alparslan Üniversitesi</v>
      </c>
      <c r="S79" s="1" t="s">
        <v>80</v>
      </c>
    </row>
    <row r="80" spans="18:19" ht="12.75" hidden="1">
      <c r="R80" s="1" t="str">
        <f t="shared" si="1"/>
        <v>Namık Kemal Üniversitesi</v>
      </c>
      <c r="S80" s="1" t="s">
        <v>81</v>
      </c>
    </row>
    <row r="81" spans="18:19" ht="12.75" hidden="1">
      <c r="R81" s="1" t="str">
        <f t="shared" si="1"/>
        <v>Necmettin Erbakan Üniversitesi</v>
      </c>
      <c r="S81" s="1" t="s">
        <v>82</v>
      </c>
    </row>
    <row r="82" spans="6:19" ht="12.75" hidden="1">
      <c r="F82" s="2">
        <f ca="1">NOW()</f>
        <v>43557.498289930554</v>
      </c>
      <c r="G82" s="2"/>
      <c r="H82" s="2"/>
      <c r="I82" s="1">
        <f>YEAR(F82)</f>
        <v>2019</v>
      </c>
      <c r="R82" s="1" t="str">
        <f t="shared" si="1"/>
        <v>Nevşehir Üniversitesi</v>
      </c>
      <c r="S82" s="1" t="s">
        <v>83</v>
      </c>
    </row>
    <row r="83" spans="18:19" ht="12.75" hidden="1">
      <c r="R83" s="1" t="str">
        <f t="shared" si="1"/>
        <v>Niğde Üniversitesi</v>
      </c>
      <c r="S83" s="1" t="s">
        <v>84</v>
      </c>
    </row>
    <row r="84" spans="18:19" ht="12.75" hidden="1">
      <c r="R84" s="1" t="str">
        <f t="shared" si="1"/>
        <v>Ondokuz Mayıs Üniversitesi</v>
      </c>
      <c r="S84" s="1" t="s">
        <v>85</v>
      </c>
    </row>
    <row r="85" spans="18:19" ht="12.75" hidden="1">
      <c r="R85" s="1" t="str">
        <f t="shared" si="1"/>
        <v>Ordu Üniversitesi</v>
      </c>
      <c r="S85" s="1" t="s">
        <v>86</v>
      </c>
    </row>
    <row r="86" spans="6:19" ht="12.75" hidden="1">
      <c r="F86" s="1">
        <f>IF(I132&gt;0,1,0)</f>
        <v>0</v>
      </c>
      <c r="R86" s="1" t="str">
        <f t="shared" si="1"/>
        <v>Orta Doğu Teknik Üniversitesi</v>
      </c>
      <c r="S86" s="1" t="s">
        <v>87</v>
      </c>
    </row>
    <row r="87" spans="6:19" ht="12.75" hidden="1">
      <c r="F87" s="1">
        <f>IF(I133&gt;0,1,0)</f>
        <v>0</v>
      </c>
      <c r="R87" s="1" t="str">
        <f t="shared" si="1"/>
        <v>Osmaniye Korkut Ata Üniversitesi</v>
      </c>
      <c r="S87" s="1" t="s">
        <v>88</v>
      </c>
    </row>
    <row r="88" spans="6:19" ht="12.75" hidden="1">
      <c r="F88" s="1">
        <f>IF(I134&gt;0,1,0)</f>
        <v>0</v>
      </c>
      <c r="R88" s="1" t="str">
        <f t="shared" si="1"/>
        <v>Pamukkale Üniversitesi</v>
      </c>
      <c r="S88" s="1" t="s">
        <v>89</v>
      </c>
    </row>
    <row r="89" spans="6:19" ht="12.75" hidden="1">
      <c r="F89" s="1">
        <f>IF(I135&gt;0,1,0)</f>
        <v>0</v>
      </c>
      <c r="R89" s="1" t="str">
        <f t="shared" si="1"/>
        <v>Recep Tayyip Erdoğan Üniversitesi</v>
      </c>
      <c r="S89" s="1" t="s">
        <v>90</v>
      </c>
    </row>
    <row r="90" spans="6:19" ht="12.75" hidden="1">
      <c r="F90" s="1">
        <f>IF(I136&gt;0,1,0)</f>
        <v>0</v>
      </c>
      <c r="R90" s="1" t="str">
        <f t="shared" si="1"/>
        <v>Sakarya Üniversitesi</v>
      </c>
      <c r="S90" s="1" t="s">
        <v>91</v>
      </c>
    </row>
    <row r="91" spans="3:19" ht="15" hidden="1">
      <c r="C91" s="48" t="s">
        <v>0</v>
      </c>
      <c r="D91" s="48"/>
      <c r="E91" s="48"/>
      <c r="F91" s="48"/>
      <c r="G91" s="48"/>
      <c r="H91" s="48"/>
      <c r="I91" s="48"/>
      <c r="J91" s="48"/>
      <c r="K91" s="48"/>
      <c r="L91" s="48"/>
      <c r="R91" s="1" t="str">
        <f t="shared" si="1"/>
        <v>Selçuk Üniversitesi</v>
      </c>
      <c r="S91" s="1" t="s">
        <v>92</v>
      </c>
    </row>
    <row r="92" spans="6:19" ht="12.75" hidden="1">
      <c r="F92" s="3">
        <f>SUM(F86:F91)</f>
        <v>0</v>
      </c>
      <c r="G92" s="3"/>
      <c r="H92" s="3"/>
      <c r="R92" s="1" t="str">
        <f t="shared" si="1"/>
        <v>Siirt Üniversitesi</v>
      </c>
      <c r="S92" s="1" t="s">
        <v>93</v>
      </c>
    </row>
    <row r="93" spans="18:19" ht="12.75" hidden="1">
      <c r="R93" s="1" t="str">
        <f t="shared" si="1"/>
        <v>Sinop Üniversitesi</v>
      </c>
      <c r="S93" s="1" t="s">
        <v>94</v>
      </c>
    </row>
    <row r="94" spans="18:19" ht="12.75" hidden="1">
      <c r="R94" s="1" t="str">
        <f t="shared" si="1"/>
        <v>Süleyman Demirel Üniversitesi</v>
      </c>
      <c r="S94" s="1" t="s">
        <v>95</v>
      </c>
    </row>
    <row r="95" spans="18:19" ht="12.75" hidden="1">
      <c r="R95" s="1" t="str">
        <f t="shared" si="1"/>
        <v>Şırnak Üniversitesi</v>
      </c>
      <c r="S95" s="1" t="s">
        <v>96</v>
      </c>
    </row>
    <row r="96" spans="18:19" ht="12.75" hidden="1">
      <c r="R96" s="1" t="str">
        <f t="shared" si="1"/>
        <v>Trakya Üniversitesi</v>
      </c>
      <c r="S96" s="1" t="s">
        <v>97</v>
      </c>
    </row>
    <row r="97" spans="18:19" ht="12.75" hidden="1">
      <c r="R97" s="1" t="str">
        <f t="shared" si="1"/>
        <v>Tunceli Üniversitesi</v>
      </c>
      <c r="S97" s="1" t="s">
        <v>98</v>
      </c>
    </row>
    <row r="98" spans="18:19" ht="12.75" hidden="1">
      <c r="R98" s="1" t="str">
        <f t="shared" si="1"/>
        <v>Türk-Alman Üniversitesi</v>
      </c>
      <c r="S98" s="1" t="s">
        <v>99</v>
      </c>
    </row>
    <row r="99" spans="18:19" ht="12.75" hidden="1">
      <c r="R99" s="1" t="str">
        <f t="shared" si="1"/>
        <v>Uludağ Üniversitesi</v>
      </c>
      <c r="S99" s="1" t="s">
        <v>100</v>
      </c>
    </row>
    <row r="100" spans="18:19" ht="12.75" hidden="1">
      <c r="R100" s="1" t="str">
        <f t="shared" si="1"/>
        <v>Uşak Üniversitesi</v>
      </c>
      <c r="S100" s="1" t="s">
        <v>101</v>
      </c>
    </row>
    <row r="101" spans="18:19" ht="12.75" hidden="1">
      <c r="R101" s="1" t="str">
        <f t="shared" si="1"/>
        <v>Yalova Üniversitesi</v>
      </c>
      <c r="S101" s="1" t="s">
        <v>102</v>
      </c>
    </row>
    <row r="102" spans="18:19" ht="12.75" hidden="1">
      <c r="R102" s="1" t="str">
        <f t="shared" si="1"/>
        <v>Yıldırım Beyazıt Üniversitesi</v>
      </c>
      <c r="S102" s="1" t="s">
        <v>103</v>
      </c>
    </row>
    <row r="103" spans="18:19" ht="12.75" hidden="1">
      <c r="R103" s="1" t="str">
        <f t="shared" si="1"/>
        <v>Yıldız Teknik Üniversitesi</v>
      </c>
      <c r="S103" s="1" t="s">
        <v>104</v>
      </c>
    </row>
    <row r="104" spans="18:19" ht="12.75" hidden="1">
      <c r="R104" s="1" t="str">
        <f t="shared" si="1"/>
        <v>Yüzüncü Yıl Üniversitesi</v>
      </c>
      <c r="S104" s="1" t="s">
        <v>105</v>
      </c>
    </row>
    <row r="105" ht="12.75"/>
    <row r="106" ht="12.75"/>
    <row r="107" ht="12.75"/>
    <row r="108" ht="12.75"/>
    <row r="109" ht="12.75"/>
    <row r="110" spans="3:12" ht="44.25" customHeight="1">
      <c r="C110" s="48" t="s">
        <v>160</v>
      </c>
      <c r="D110" s="48"/>
      <c r="E110" s="48"/>
      <c r="F110" s="48"/>
      <c r="G110" s="48"/>
      <c r="H110" s="48"/>
      <c r="I110" s="48"/>
      <c r="J110" s="48"/>
      <c r="K110" s="48"/>
      <c r="L110" s="48"/>
    </row>
    <row r="111" spans="3:8" ht="12.75">
      <c r="C111" s="42"/>
      <c r="D111" s="42"/>
      <c r="E111" s="42"/>
      <c r="F111" s="42"/>
      <c r="G111" s="14"/>
      <c r="H111" s="14"/>
    </row>
    <row r="112" spans="3:8" ht="17.25" customHeight="1">
      <c r="C112" s="13" t="s">
        <v>151</v>
      </c>
      <c r="E112" s="42"/>
      <c r="F112" s="42"/>
      <c r="G112" s="14"/>
      <c r="H112" s="14"/>
    </row>
    <row r="113" spans="3:8" ht="12.75">
      <c r="C113" s="41"/>
      <c r="D113" s="41"/>
      <c r="E113" s="41"/>
      <c r="F113" s="41"/>
      <c r="G113" s="14"/>
      <c r="H113" s="14"/>
    </row>
    <row r="114" spans="3:8" ht="23.25" customHeight="1">
      <c r="C114" s="8" t="s">
        <v>1</v>
      </c>
      <c r="D114" s="1" t="s">
        <v>2</v>
      </c>
      <c r="E114" s="49"/>
      <c r="F114" s="49"/>
      <c r="G114" s="15"/>
      <c r="H114" s="15"/>
    </row>
    <row r="115" spans="3:8" ht="31.5" customHeight="1">
      <c r="C115" s="6" t="s">
        <v>143</v>
      </c>
      <c r="D115" s="1" t="str">
        <f aca="true" t="shared" si="2" ref="D115:D120">IF(C115="","",":")</f>
        <v>:</v>
      </c>
      <c r="E115" s="50"/>
      <c r="F115" s="50"/>
      <c r="G115" s="15"/>
      <c r="H115" s="15"/>
    </row>
    <row r="116" spans="3:15" ht="26.25" customHeight="1">
      <c r="C116" s="6" t="s">
        <v>144</v>
      </c>
      <c r="D116" s="1" t="str">
        <f t="shared" si="2"/>
        <v>:</v>
      </c>
      <c r="E116" s="50"/>
      <c r="F116" s="50"/>
      <c r="G116" s="15"/>
      <c r="H116" s="15"/>
      <c r="O116" s="4"/>
    </row>
    <row r="117" spans="3:8" ht="27" customHeight="1">
      <c r="C117" s="1" t="s">
        <v>145</v>
      </c>
      <c r="D117" s="1" t="str">
        <f t="shared" si="2"/>
        <v>:</v>
      </c>
      <c r="E117" s="50"/>
      <c r="F117" s="50"/>
      <c r="G117" s="15"/>
      <c r="H117" s="15"/>
    </row>
    <row r="118" spans="2:8" ht="42" customHeight="1">
      <c r="B118" s="52" t="s">
        <v>154</v>
      </c>
      <c r="C118" s="33" t="s">
        <v>155</v>
      </c>
      <c r="D118" s="1" t="str">
        <f t="shared" si="2"/>
        <v>:</v>
      </c>
      <c r="E118" s="43"/>
      <c r="F118" s="43"/>
      <c r="G118" s="16"/>
      <c r="H118" s="16"/>
    </row>
    <row r="119" spans="2:8" ht="16.5" customHeight="1">
      <c r="B119" s="52"/>
      <c r="C119" s="34"/>
      <c r="D119" s="7"/>
      <c r="E119" s="27"/>
      <c r="F119" s="27"/>
      <c r="G119" s="7"/>
      <c r="H119" s="7"/>
    </row>
    <row r="120" spans="2:8" ht="41.25" customHeight="1">
      <c r="B120" s="52"/>
      <c r="C120" s="33" t="s">
        <v>156</v>
      </c>
      <c r="D120" s="1" t="str">
        <f t="shared" si="2"/>
        <v>:</v>
      </c>
      <c r="E120" s="56"/>
      <c r="F120" s="56"/>
      <c r="G120" s="7"/>
      <c r="H120" s="7"/>
    </row>
    <row r="121" spans="3:8" ht="12.75" customHeight="1">
      <c r="C121" s="4"/>
      <c r="D121" s="7"/>
      <c r="E121" s="28"/>
      <c r="F121" s="28"/>
      <c r="G121" s="7"/>
      <c r="H121" s="7"/>
    </row>
    <row r="122" spans="3:9" ht="36.75" customHeight="1">
      <c r="C122" s="4" t="str">
        <f>CONCATENATE(+I82," ","Yılı gelir Vergisi Matrahları Toplamı  TL")</f>
        <v>2019 Yılı gelir Vergisi Matrahları Toplamı  TL</v>
      </c>
      <c r="D122" s="1" t="str">
        <f>IF(C122="","",":")</f>
        <v>:</v>
      </c>
      <c r="E122" s="55"/>
      <c r="F122" s="55"/>
      <c r="G122" s="44" t="s">
        <v>159</v>
      </c>
      <c r="H122" s="44"/>
      <c r="I122" s="44"/>
    </row>
    <row r="123" spans="3:8" ht="12.75">
      <c r="C123" s="28"/>
      <c r="D123" s="28"/>
      <c r="E123" s="27"/>
      <c r="F123" s="27"/>
      <c r="G123" s="28"/>
      <c r="H123" s="28"/>
    </row>
    <row r="124" spans="3:8" ht="23.25" customHeight="1">
      <c r="C124" s="4" t="s">
        <v>146</v>
      </c>
      <c r="D124" s="1" t="str">
        <f>IF(C124="","",":")</f>
        <v>:</v>
      </c>
      <c r="E124" s="49"/>
      <c r="F124" s="49"/>
      <c r="G124" s="28"/>
      <c r="H124" s="28"/>
    </row>
    <row r="125" spans="3:8" ht="24" customHeight="1">
      <c r="C125" s="4" t="s">
        <v>147</v>
      </c>
      <c r="D125" s="1" t="str">
        <f>IF(C125="","",":")</f>
        <v>:</v>
      </c>
      <c r="E125" s="50"/>
      <c r="F125" s="50"/>
      <c r="G125" s="17"/>
      <c r="H125" s="17"/>
    </row>
    <row r="126" spans="3:8" ht="24.75" customHeight="1">
      <c r="C126" s="4" t="s">
        <v>148</v>
      </c>
      <c r="D126" s="1" t="str">
        <f>IF(C126="","",":")</f>
        <v>:</v>
      </c>
      <c r="E126" s="1">
        <f>IF(E114="","","TR")</f>
      </c>
      <c r="F126" s="37"/>
      <c r="G126" s="17"/>
      <c r="H126" s="17"/>
    </row>
    <row r="127" spans="3:6" ht="21" customHeight="1">
      <c r="C127" s="4" t="s">
        <v>157</v>
      </c>
      <c r="D127" s="1" t="str">
        <f>IF(C127="","",":")</f>
        <v>:</v>
      </c>
      <c r="E127" s="38">
        <f>IF(E114="","","0")</f>
      </c>
      <c r="F127" s="36"/>
    </row>
    <row r="128" ht="12.75"/>
    <row r="129" spans="3:12" ht="12.75">
      <c r="C129" s="53">
        <f>IF(E114="","",CONCATENATE(+I82," ","Yılı İçinde Görev Aldığım Jüri Üyelik Sayısı :","... ",F92,"….. ","Adet Olup Aşağıdaki Gibidir."))</f>
      </c>
      <c r="D129" s="53"/>
      <c r="E129" s="53"/>
      <c r="F129" s="53"/>
      <c r="G129" s="53"/>
      <c r="H129" s="53"/>
      <c r="I129" s="53"/>
      <c r="J129" s="53"/>
      <c r="K129" s="53"/>
      <c r="L129" s="53"/>
    </row>
    <row r="130" spans="3:10" ht="12.75">
      <c r="C130" s="5"/>
      <c r="D130" s="5"/>
      <c r="E130" s="5"/>
      <c r="F130" s="5"/>
      <c r="G130" s="5"/>
      <c r="H130" s="5"/>
      <c r="I130" s="6"/>
      <c r="J130" s="6"/>
    </row>
    <row r="131" spans="7:12" ht="25.5">
      <c r="G131" s="31" t="s">
        <v>149</v>
      </c>
      <c r="H131" s="31" t="s">
        <v>152</v>
      </c>
      <c r="I131" s="45" t="s">
        <v>150</v>
      </c>
      <c r="J131" s="45"/>
      <c r="K131" s="32"/>
      <c r="L131" s="31" t="s">
        <v>153</v>
      </c>
    </row>
    <row r="132" spans="3:12" ht="30" customHeight="1">
      <c r="C132" s="26">
        <f>IF($E$114="",0,1)</f>
        <v>0</v>
      </c>
      <c r="D132" s="19">
        <f aca="true" t="shared" si="3" ref="D132:D137">IF(C132=0,"",".")</f>
      </c>
      <c r="E132" s="46">
        <f>IF(E114&gt;0,"Jüri Üyeliği","")</f>
      </c>
      <c r="F132" s="46"/>
      <c r="G132" s="30"/>
      <c r="H132" s="35"/>
      <c r="I132" s="40"/>
      <c r="J132" s="40"/>
      <c r="K132" s="19"/>
      <c r="L132" s="18"/>
    </row>
    <row r="133" spans="3:12" ht="30" customHeight="1">
      <c r="C133" s="26">
        <f>IF(I132&gt;0,C132+1,0)</f>
        <v>0</v>
      </c>
      <c r="D133" s="24">
        <f t="shared" si="3"/>
      </c>
      <c r="E133" s="46">
        <f>IF(I133=0,"","Jüri Üyeliği")</f>
      </c>
      <c r="F133" s="46"/>
      <c r="G133" s="30"/>
      <c r="H133" s="35"/>
      <c r="I133" s="40"/>
      <c r="J133" s="40"/>
      <c r="K133" s="24"/>
      <c r="L133" s="18"/>
    </row>
    <row r="134" spans="3:12" ht="30" customHeight="1">
      <c r="C134" s="26">
        <f>IF(I133&gt;0,C133+1,0)</f>
        <v>0</v>
      </c>
      <c r="D134" s="24">
        <f t="shared" si="3"/>
      </c>
      <c r="E134" s="46">
        <f>IF(I134=0,"","Jüri Üyeliği")</f>
      </c>
      <c r="F134" s="46"/>
      <c r="G134" s="30"/>
      <c r="H134" s="35"/>
      <c r="I134" s="40"/>
      <c r="J134" s="40"/>
      <c r="K134" s="24"/>
      <c r="L134" s="18"/>
    </row>
    <row r="135" spans="3:12" ht="30" customHeight="1">
      <c r="C135" s="26">
        <f>IF(I134&gt;0,C134+1,0)</f>
        <v>0</v>
      </c>
      <c r="D135" s="24">
        <f t="shared" si="3"/>
      </c>
      <c r="E135" s="46">
        <f>IF(I135=0,"","Jüri Üyeliği")</f>
      </c>
      <c r="F135" s="46"/>
      <c r="G135" s="30"/>
      <c r="H135" s="35"/>
      <c r="I135" s="40"/>
      <c r="J135" s="40"/>
      <c r="K135" s="24"/>
      <c r="L135" s="18"/>
    </row>
    <row r="136" spans="2:12" ht="30" customHeight="1">
      <c r="B136" s="23"/>
      <c r="C136" s="26">
        <f>IF(I135&gt;0,C135+1,0)</f>
        <v>0</v>
      </c>
      <c r="D136" s="24">
        <f t="shared" si="3"/>
      </c>
      <c r="E136" s="46">
        <f>IF(I136=0,"","Jüri Üyeliği")</f>
      </c>
      <c r="F136" s="46"/>
      <c r="G136" s="30"/>
      <c r="H136" s="35"/>
      <c r="I136" s="40"/>
      <c r="J136" s="40"/>
      <c r="K136" s="24"/>
      <c r="L136" s="18"/>
    </row>
    <row r="137" spans="2:12" ht="30" customHeight="1">
      <c r="B137" s="23"/>
      <c r="C137" s="26">
        <f>IF(I136&gt;0,C136+1,0)</f>
        <v>0</v>
      </c>
      <c r="D137" s="25">
        <f t="shared" si="3"/>
      </c>
      <c r="E137" s="46">
        <f>IF(I137=0,"","Jüri Üyeliği")</f>
      </c>
      <c r="F137" s="46"/>
      <c r="G137" s="30"/>
      <c r="H137" s="35"/>
      <c r="I137" s="51"/>
      <c r="J137" s="51"/>
      <c r="K137" s="25"/>
      <c r="L137" s="20"/>
    </row>
    <row r="138" spans="2:12" ht="12.75">
      <c r="B138" s="23"/>
      <c r="C138" s="23"/>
      <c r="D138" s="21"/>
      <c r="E138" s="21"/>
      <c r="F138" s="21"/>
      <c r="G138" s="21"/>
      <c r="H138" s="21"/>
      <c r="I138" s="22"/>
      <c r="J138" s="22"/>
      <c r="K138" s="21"/>
      <c r="L138" s="21"/>
    </row>
    <row r="139" spans="2:12" ht="12.75">
      <c r="B139" s="23"/>
      <c r="C139" s="23"/>
      <c r="D139" s="23"/>
      <c r="E139" s="23"/>
      <c r="F139" s="23"/>
      <c r="G139" s="23"/>
      <c r="H139" s="23"/>
      <c r="I139" s="29"/>
      <c r="J139" s="29"/>
      <c r="K139" s="23"/>
      <c r="L139" s="23"/>
    </row>
    <row r="140" spans="2:12" ht="12.75">
      <c r="B140" s="23"/>
      <c r="C140" s="23"/>
      <c r="D140" s="23"/>
      <c r="E140" s="23"/>
      <c r="F140" s="23"/>
      <c r="G140" s="23"/>
      <c r="H140" s="23"/>
      <c r="I140" s="29"/>
      <c r="J140" s="29"/>
      <c r="K140" s="23"/>
      <c r="L140" s="23"/>
    </row>
    <row r="141" spans="2:12" ht="12.75">
      <c r="B141" s="23"/>
      <c r="C141" s="23"/>
      <c r="D141" s="23"/>
      <c r="E141" s="23"/>
      <c r="F141" s="23"/>
      <c r="G141" s="23"/>
      <c r="H141" s="23"/>
      <c r="I141" s="29"/>
      <c r="J141" s="29"/>
      <c r="K141" s="23"/>
      <c r="L141" s="23"/>
    </row>
    <row r="142" spans="2:12" ht="42" customHeight="1">
      <c r="B142" s="23"/>
      <c r="C142" s="54" t="str">
        <f>CONCATENATE(+I82," Mali  Yılı  içersinde Ücret aldığım Sınav Jüri Üyeliği  sayıları toplamının  6 (Altı) yı geçmediğini kabul ve beyan ederim.")</f>
        <v>2019 Mali  Yılı  içersinde Ücret aldığım Sınav Jüri Üyeliği  sayıları toplamının  6 (Altı) yı geçmediğini kabul ve beyan ederim.</v>
      </c>
      <c r="D142" s="54"/>
      <c r="E142" s="54"/>
      <c r="F142" s="54"/>
      <c r="G142" s="54"/>
      <c r="H142" s="54"/>
      <c r="I142" s="54"/>
      <c r="J142" s="54"/>
      <c r="K142" s="54"/>
      <c r="L142" s="54"/>
    </row>
    <row r="143" spans="2:12" ht="12.75">
      <c r="B143" s="23"/>
      <c r="C143" s="23"/>
      <c r="D143" s="23"/>
      <c r="E143" s="23"/>
      <c r="F143" s="23"/>
      <c r="G143" s="23"/>
      <c r="H143" s="23"/>
      <c r="I143" s="29"/>
      <c r="J143" s="29"/>
      <c r="K143" s="23"/>
      <c r="L143" s="23"/>
    </row>
    <row r="144" spans="2:12" ht="12.75">
      <c r="B144" s="23"/>
      <c r="C144" s="23"/>
      <c r="D144" s="23"/>
      <c r="E144" s="23"/>
      <c r="F144" s="23"/>
      <c r="G144" s="23"/>
      <c r="H144" s="23"/>
      <c r="I144" s="29"/>
      <c r="J144" s="29"/>
      <c r="K144" s="23"/>
      <c r="L144" s="23"/>
    </row>
    <row r="145" spans="2:12" ht="12.75">
      <c r="B145" s="23"/>
      <c r="C145" s="23"/>
      <c r="D145" s="23"/>
      <c r="E145" s="23"/>
      <c r="F145" s="23"/>
      <c r="G145" s="23"/>
      <c r="H145" s="23"/>
      <c r="I145" s="29"/>
      <c r="J145" s="29"/>
      <c r="K145" s="23"/>
      <c r="L145" s="23"/>
    </row>
    <row r="146" spans="2:12" ht="12.75">
      <c r="B146" s="23"/>
      <c r="C146" s="23"/>
      <c r="D146" s="23"/>
      <c r="E146" s="23"/>
      <c r="F146" s="23"/>
      <c r="G146" s="23"/>
      <c r="H146" s="23"/>
      <c r="I146" s="29"/>
      <c r="J146" s="29"/>
      <c r="K146" s="23"/>
      <c r="L146" s="23"/>
    </row>
    <row r="147" spans="2:12" ht="12.75">
      <c r="B147" s="23"/>
      <c r="C147" s="23"/>
      <c r="D147" s="23"/>
      <c r="E147" s="23"/>
      <c r="F147" s="23"/>
      <c r="G147" s="23"/>
      <c r="H147" s="23"/>
      <c r="I147" s="29"/>
      <c r="J147" s="29"/>
      <c r="K147" s="23"/>
      <c r="L147" s="23"/>
    </row>
    <row r="148" spans="2:12" ht="12.75">
      <c r="B148" s="23"/>
      <c r="C148" s="23"/>
      <c r="D148" s="23"/>
      <c r="E148" s="23"/>
      <c r="F148" s="23"/>
      <c r="G148" s="23"/>
      <c r="H148" s="23"/>
      <c r="I148" s="47">
        <f ca="1">NOW()</f>
        <v>43557.498289930554</v>
      </c>
      <c r="J148" s="47"/>
      <c r="K148" s="47"/>
      <c r="L148" s="47"/>
    </row>
    <row r="150" spans="9:12" ht="12.75">
      <c r="I150" s="42">
        <f>IF(E114="",0,"İmza")</f>
        <v>0</v>
      </c>
      <c r="J150" s="42"/>
      <c r="K150" s="42"/>
      <c r="L150" s="42"/>
    </row>
    <row r="151" spans="9:12" ht="12.75">
      <c r="I151" s="14"/>
      <c r="J151" s="14"/>
      <c r="K151" s="14"/>
      <c r="L151" s="14"/>
    </row>
    <row r="152" spans="9:12" ht="12.75">
      <c r="I152" s="42" t="str">
        <f>CONCATENATE(E117," ",E116," ",E115)</f>
        <v>  </v>
      </c>
      <c r="J152" s="42"/>
      <c r="K152" s="42"/>
      <c r="L152" s="42"/>
    </row>
    <row r="154" ht="12.75">
      <c r="K154" s="1">
        <f>IF(E114="","","………………..")</f>
      </c>
    </row>
    <row r="159" ht="12.75">
      <c r="F159" s="39" t="s">
        <v>158</v>
      </c>
    </row>
  </sheetData>
  <sheetProtection password="C620" sheet="1" objects="1" scenarios="1"/>
  <mergeCells count="34">
    <mergeCell ref="I150:L150"/>
    <mergeCell ref="I137:J137"/>
    <mergeCell ref="B118:B120"/>
    <mergeCell ref="C129:L129"/>
    <mergeCell ref="E132:F132"/>
    <mergeCell ref="C142:L142"/>
    <mergeCell ref="E124:F124"/>
    <mergeCell ref="E125:F125"/>
    <mergeCell ref="E122:F122"/>
    <mergeCell ref="E120:F120"/>
    <mergeCell ref="C91:L91"/>
    <mergeCell ref="C110:L110"/>
    <mergeCell ref="E114:F114"/>
    <mergeCell ref="E115:F115"/>
    <mergeCell ref="E117:F117"/>
    <mergeCell ref="E116:F116"/>
    <mergeCell ref="I152:L152"/>
    <mergeCell ref="I131:J131"/>
    <mergeCell ref="E135:F135"/>
    <mergeCell ref="E136:F136"/>
    <mergeCell ref="E137:F137"/>
    <mergeCell ref="I132:J132"/>
    <mergeCell ref="I133:J133"/>
    <mergeCell ref="I148:L148"/>
    <mergeCell ref="E133:F133"/>
    <mergeCell ref="E134:F134"/>
    <mergeCell ref="I134:J134"/>
    <mergeCell ref="I135:J135"/>
    <mergeCell ref="I136:J136"/>
    <mergeCell ref="C113:F113"/>
    <mergeCell ref="E112:F112"/>
    <mergeCell ref="C111:F111"/>
    <mergeCell ref="E118:F118"/>
    <mergeCell ref="G122:I122"/>
  </mergeCells>
  <dataValidations count="5">
    <dataValidation type="list" allowBlank="1" showInputMessage="1" showErrorMessage="1" sqref="L132:L137">
      <formula1>$M$30:$M$33</formula1>
    </dataValidation>
    <dataValidation errorStyle="warning" type="list" allowBlank="1" showInputMessage="1" showErrorMessage="1" sqref="E124:F124">
      <formula1>$F$4:$F$27</formula1>
    </dataValidation>
    <dataValidation errorStyle="warning" type="list" allowBlank="1" showInputMessage="1" showErrorMessage="1" errorTitle="Listede Bulunmayan Bir Kurum " sqref="E118:F118">
      <formula1>$R$2:$R$104</formula1>
    </dataValidation>
    <dataValidation type="list" allowBlank="1" showInputMessage="1" showErrorMessage="1" sqref="E117">
      <formula1>$O$2:$O$4</formula1>
    </dataValidation>
    <dataValidation errorStyle="warning" type="list" allowBlank="1" showInputMessage="1" showErrorMessage="1" sqref="G132:G137">
      <formula1>$R$2:$R$104</formula1>
    </dataValidation>
  </dataValidations>
  <printOptions/>
  <pageMargins left="0.24" right="0.3" top="1" bottom="1" header="0.5" footer="0.5"/>
  <pageSetup horizontalDpi="600" verticalDpi="600" orientation="portrait" paperSize="9" scale="70" r:id="rId3"/>
  <legacyDrawing r:id="rId2"/>
</worksheet>
</file>

<file path=xl/worksheets/sheet2.xml><?xml version="1.0" encoding="utf-8"?>
<worksheet xmlns="http://schemas.openxmlformats.org/spreadsheetml/2006/main" xmlns:r="http://schemas.openxmlformats.org/officeDocument/2006/relationships">
  <sheetPr codeName="Sayfa3"/>
  <dimension ref="B3:B13"/>
  <sheetViews>
    <sheetView showGridLines="0" showZeros="0" zoomScalePageLayoutView="0" workbookViewId="0" topLeftCell="A1">
      <selection activeCell="G11" sqref="G11"/>
    </sheetView>
  </sheetViews>
  <sheetFormatPr defaultColWidth="9.00390625" defaultRowHeight="12.75"/>
  <cols>
    <col min="1" max="1" width="9.125" style="1" customWidth="1"/>
    <col min="2" max="2" width="78.75390625" style="1" customWidth="1"/>
    <col min="3" max="16384" width="9.125" style="1" customWidth="1"/>
  </cols>
  <sheetData>
    <row r="3" ht="15.75">
      <c r="B3" s="9" t="s">
        <v>132</v>
      </c>
    </row>
    <row r="4" ht="15.75">
      <c r="B4" s="9" t="s">
        <v>133</v>
      </c>
    </row>
    <row r="6" ht="15.75">
      <c r="B6" s="9" t="s">
        <v>134</v>
      </c>
    </row>
    <row r="7" ht="15.75">
      <c r="B7" s="10" t="s">
        <v>135</v>
      </c>
    </row>
    <row r="9" ht="15.75">
      <c r="B9" s="9" t="s">
        <v>136</v>
      </c>
    </row>
    <row r="11" ht="106.5" customHeight="1">
      <c r="B11" s="11" t="s">
        <v>137</v>
      </c>
    </row>
    <row r="13" ht="67.5" customHeight="1">
      <c r="B13" s="12" t="s">
        <v>138</v>
      </c>
    </row>
  </sheetData>
  <sheetProtection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dc:creator>
  <cp:keywords/>
  <dc:description/>
  <cp:lastModifiedBy>HP Inc.</cp:lastModifiedBy>
  <cp:lastPrinted>2018-05-07T07:01:13Z</cp:lastPrinted>
  <dcterms:created xsi:type="dcterms:W3CDTF">2012-11-12T06:31:05Z</dcterms:created>
  <dcterms:modified xsi:type="dcterms:W3CDTF">2019-04-02T08:57:58Z</dcterms:modified>
  <cp:category/>
  <cp:version/>
  <cp:contentType/>
  <cp:contentStatus/>
</cp:coreProperties>
</file>